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ply Chain Manager\Documents\TENDER DOCUMENTS-GOK PROJECTS\YEAR 2020-2021\March 2021\"/>
    </mc:Choice>
  </mc:AlternateContent>
  <bookViews>
    <workbookView xWindow="0" yWindow="0" windowWidth="24000" windowHeight="9135" firstSheet="2" activeTab="2"/>
  </bookViews>
  <sheets>
    <sheet name="LAKE SOLAI SEC SCH BOQ" sheetId="1" r:id="rId1"/>
    <sheet name="OLDEBES BOQ" sheetId="2" r:id="rId2"/>
    <sheet name="Lolmolok BOQ (2)" sheetId="7" r:id="rId3"/>
  </sheets>
  <calcPr calcId="152511"/>
</workbook>
</file>

<file path=xl/calcChain.xml><?xml version="1.0" encoding="utf-8"?>
<calcChain xmlns="http://schemas.openxmlformats.org/spreadsheetml/2006/main">
  <c r="F35" i="2" l="1"/>
  <c r="F36" i="2"/>
  <c r="F51" i="2" l="1"/>
  <c r="F48" i="2" l="1"/>
  <c r="F40" i="2"/>
  <c r="F41" i="2"/>
  <c r="F42" i="2"/>
  <c r="F45" i="2"/>
  <c r="F44" i="2"/>
  <c r="F34" i="2"/>
  <c r="F33" i="2"/>
  <c r="F32" i="2"/>
  <c r="F31" i="2"/>
  <c r="F27" i="2"/>
  <c r="F26" i="2"/>
  <c r="F25" i="2"/>
  <c r="F24" i="2"/>
  <c r="F23" i="2"/>
  <c r="F22" i="2"/>
  <c r="F21" i="2"/>
  <c r="F18" i="2"/>
  <c r="F17" i="2"/>
  <c r="F16" i="2"/>
  <c r="F15" i="2"/>
  <c r="F14" i="2"/>
  <c r="F13" i="2"/>
  <c r="F12" i="2"/>
  <c r="F10" i="2"/>
  <c r="F9" i="2"/>
  <c r="F8" i="2"/>
  <c r="F7" i="2"/>
  <c r="F6" i="2"/>
  <c r="F5" i="2"/>
  <c r="F37" i="2" l="1"/>
  <c r="F46" i="2"/>
  <c r="F49" i="2" s="1"/>
  <c r="F28" i="2"/>
  <c r="F50" i="2" s="1"/>
  <c r="F52" i="2" l="1"/>
  <c r="F53" i="2" s="1"/>
  <c r="F21" i="1" l="1"/>
  <c r="F24" i="1"/>
  <c r="F26" i="1" s="1"/>
  <c r="F20" i="1" l="1"/>
  <c r="F19" i="1"/>
  <c r="F18" i="1"/>
  <c r="F17" i="1"/>
  <c r="F16" i="1"/>
  <c r="F15" i="1"/>
  <c r="F14" i="1"/>
  <c r="F13" i="1"/>
  <c r="F12" i="1"/>
  <c r="F8" i="1"/>
  <c r="F7" i="1"/>
  <c r="F6" i="1"/>
  <c r="F22" i="1" l="1"/>
  <c r="F9" i="1"/>
  <c r="F27" i="1" s="1"/>
  <c r="F28" i="1" l="1"/>
  <c r="F29" i="1"/>
</calcChain>
</file>

<file path=xl/sharedStrings.xml><?xml version="1.0" encoding="utf-8"?>
<sst xmlns="http://schemas.openxmlformats.org/spreadsheetml/2006/main" count="274" uniqueCount="159">
  <si>
    <t>LAKE SOLAI SECONDARY SCHOOL</t>
  </si>
  <si>
    <t>BILL OF QUANTITY</t>
  </si>
  <si>
    <t>ITEM</t>
  </si>
  <si>
    <t>DESCRIPTION</t>
  </si>
  <si>
    <t>UNIT</t>
  </si>
  <si>
    <t>RATE</t>
  </si>
  <si>
    <t>AMOUNT</t>
  </si>
  <si>
    <t xml:space="preserve">Relocation of the steel tower </t>
  </si>
  <si>
    <t>i</t>
  </si>
  <si>
    <t>ii</t>
  </si>
  <si>
    <t>m³</t>
  </si>
  <si>
    <t>iii</t>
  </si>
  <si>
    <t>l/s</t>
  </si>
  <si>
    <t>iv</t>
  </si>
  <si>
    <t>Conveyance</t>
  </si>
  <si>
    <t>m</t>
  </si>
  <si>
    <t>Supply ,lay and test the following pipes and pipefittings to the domitories,kitchen and laboratory</t>
  </si>
  <si>
    <t>TOTAL</t>
  </si>
  <si>
    <t>No</t>
  </si>
  <si>
    <t>v</t>
  </si>
  <si>
    <t>1"Ø GS Pipes</t>
  </si>
  <si>
    <t>1.5"Ø GS Pipes</t>
  </si>
  <si>
    <t>1.5"Ø GS Equal Tee</t>
  </si>
  <si>
    <t>vi</t>
  </si>
  <si>
    <t>2 " by 1.5'' Ø red push</t>
  </si>
  <si>
    <t>1.5" by 1'' Ø red push</t>
  </si>
  <si>
    <t>2''Ø gatevalve pegler</t>
  </si>
  <si>
    <t>vii</t>
  </si>
  <si>
    <t>1.5''Ø gatevalve pegler</t>
  </si>
  <si>
    <t>Platform foundation</t>
  </si>
  <si>
    <t>2"Ø GS Pipes</t>
  </si>
  <si>
    <t>2"Ø GS Equal Tee</t>
  </si>
  <si>
    <t xml:space="preserve">Supply materials and construct a concrete foundation platform 1.5m diameter by 0.5m </t>
  </si>
  <si>
    <t>viii</t>
  </si>
  <si>
    <t xml:space="preserve">Excavate trenches to a depth n.e 1m and backfilling in hardrock </t>
  </si>
  <si>
    <t>SUB-TOTAL 1</t>
  </si>
  <si>
    <t>SUB-TOTAL 2</t>
  </si>
  <si>
    <t>SUB-TOTAL 3</t>
  </si>
  <si>
    <t>GRAND TOTAL</t>
  </si>
  <si>
    <t>Provide materials to construct  reinforced concrete foundation with mounting bolts</t>
  </si>
  <si>
    <t>Add 10% contigency</t>
  </si>
  <si>
    <t>REINSTATEMENT OF THE WATER SYSTEM</t>
  </si>
  <si>
    <t xml:space="preserve">Dismantle existing steel structure  transfer, mount and connect to the existing system in the new site. </t>
  </si>
  <si>
    <t>QTY</t>
  </si>
  <si>
    <t xml:space="preserve">Excavate soils 4m³ of soils for the foundation footing  for the steel tower </t>
  </si>
  <si>
    <t>Supervision of work by the project manager to be expended on reports</t>
  </si>
  <si>
    <t>OLDEBES WATER PROJECT</t>
  </si>
  <si>
    <t xml:space="preserve">ITEM </t>
  </si>
  <si>
    <t xml:space="preserve">DESCRIPTION </t>
  </si>
  <si>
    <t xml:space="preserve">UNIT </t>
  </si>
  <si>
    <t>QUANTITY</t>
  </si>
  <si>
    <t>50M MASONRY STORAGE TANK</t>
  </si>
  <si>
    <t>Site clearance and setting out</t>
  </si>
  <si>
    <t>m²</t>
  </si>
  <si>
    <t>Excavate vegetable soils to a depth n.e 200mm</t>
  </si>
  <si>
    <t>Blinding to fill the hardcore 50mm thick</t>
  </si>
  <si>
    <t xml:space="preserve">Supply and fix Y-10 bars in floor slab at </t>
  </si>
  <si>
    <t>Kg</t>
  </si>
  <si>
    <t>spacing not exceeding 200 c/c</t>
  </si>
  <si>
    <t>Place and compact concrete mix 20/20 in Tank slab.</t>
  </si>
  <si>
    <t>Supply building blocks 225mm by 225mm for the walling</t>
  </si>
  <si>
    <t>Supply and Fix Y-10 bars and Y-8 in every Wall course.</t>
  </si>
  <si>
    <t>kg</t>
  </si>
  <si>
    <t>Supply materials and erect formwork to roof slab</t>
  </si>
  <si>
    <t>Supply and fix Y-12 bars for the roof slab.</t>
  </si>
  <si>
    <t>Supply materials, place concrete 20/20 and compact to the satisfaction of the Engineer.</t>
  </si>
  <si>
    <t xml:space="preserve">Plastering on the internal tank surface </t>
  </si>
  <si>
    <t>50mm and 25mm screeding.</t>
  </si>
  <si>
    <t>AUXILLIARY WORKS</t>
  </si>
  <si>
    <t>100mm scour  GI pipe c/B</t>
  </si>
  <si>
    <t xml:space="preserve">50mm pipe offtake GI  pipe c/B </t>
  </si>
  <si>
    <t>50mm overflow GI pipe c/B</t>
  </si>
  <si>
    <t>Supply and fix 100mm gatevalve</t>
  </si>
  <si>
    <t>Construct a standard lockable control chamber  1m by 1m by 1m</t>
  </si>
  <si>
    <t>Provide and fix steel ladders both from Inside and outside.</t>
  </si>
  <si>
    <t>Provide ventilation vents and mosquito gauzing</t>
  </si>
  <si>
    <t>Fill the foundation area with well rabbed approved hardcore to a depth not exceeding 300mm</t>
  </si>
  <si>
    <t>Supply,Lay and test the following pipes as directed by the project Engineer</t>
  </si>
  <si>
    <t>i)</t>
  </si>
  <si>
    <t>ii)</t>
  </si>
  <si>
    <t>HDPE  Pn 10 2'' diameter</t>
  </si>
  <si>
    <t>iii)</t>
  </si>
  <si>
    <t>GS c/B 2'' diameter</t>
  </si>
  <si>
    <t>iv)</t>
  </si>
  <si>
    <t>Excavate and backfill trench to a depth n.e 1m(Excavation on weathered rock)</t>
  </si>
  <si>
    <t>Excavation on hard rock</t>
  </si>
  <si>
    <t>Supply materials for rehabilitation of the tank</t>
  </si>
  <si>
    <t>Sand</t>
  </si>
  <si>
    <t>ton</t>
  </si>
  <si>
    <t>Ballast</t>
  </si>
  <si>
    <t>cement</t>
  </si>
  <si>
    <t>Reinforcement</t>
  </si>
  <si>
    <t>v)</t>
  </si>
  <si>
    <t>Y-10</t>
  </si>
  <si>
    <t>Y-12</t>
  </si>
  <si>
    <t>Raising main from the borehole to the new tank</t>
  </si>
  <si>
    <t xml:space="preserve">Allow for supervision fee </t>
  </si>
  <si>
    <t>Rehabilitation of the conveyance system 3km</t>
  </si>
  <si>
    <t>vi)</t>
  </si>
  <si>
    <t>vii)</t>
  </si>
  <si>
    <t>viii)</t>
  </si>
  <si>
    <t>xii)</t>
  </si>
  <si>
    <t>xi)</t>
  </si>
  <si>
    <t>x)</t>
  </si>
  <si>
    <t>ix)</t>
  </si>
  <si>
    <t>xiii)</t>
  </si>
  <si>
    <t>TOTAL 1</t>
  </si>
  <si>
    <t>TOTAL 2</t>
  </si>
  <si>
    <t>TOTAL 3</t>
  </si>
  <si>
    <t xml:space="preserve">SUB-TOTAL </t>
  </si>
  <si>
    <t xml:space="preserve">Excavation and backfilling </t>
  </si>
  <si>
    <t xml:space="preserve">Supply pipes,lay,and test 1.5'' diameter HDPE return line from the tank to Oldebes trading centre </t>
  </si>
  <si>
    <t>Rehabilitation of the existing 100m³ masonry tank</t>
  </si>
  <si>
    <t>Supply, lay and test 3'' diameter pvc pipes for a distance of 3000m</t>
  </si>
  <si>
    <t>Add 5% contigency</t>
  </si>
  <si>
    <t>CONVEYANCE</t>
  </si>
  <si>
    <t>Excavate the tank foundation to minimum depth of 1000mm as instructed by the Engineer</t>
  </si>
  <si>
    <t>Excavate and Backfill trench 0.3m by 1200m on hard rock to adepth n.e 1m</t>
  </si>
  <si>
    <t>PROJECT: LOLMOLOK-KOKORWONIN COMMUNITY WATER PROJECT</t>
  </si>
  <si>
    <t>AUXILLARY WORK</t>
  </si>
  <si>
    <t xml:space="preserve">Supply and install Air release valves with fittings 1.5"diameter  </t>
  </si>
  <si>
    <t>Supply and install fiitings for the washouts</t>
  </si>
  <si>
    <t>Supply materials and construct chambers 1m by 1m by 1m</t>
  </si>
  <si>
    <t>Excavate and backfill trench 0.3m by 10900m to a depth n.e 1m.Rates to include trimming and cutting of edges</t>
  </si>
  <si>
    <t>Add 100,000 for supervision by the project Engineer</t>
  </si>
  <si>
    <r>
      <t xml:space="preserve">Provide and apply three coats of paints on the external  walls and roof slab.The rate include branding the Tank with </t>
    </r>
    <r>
      <rPr>
        <b/>
        <sz val="12"/>
        <color theme="1"/>
        <rFont val="Times New Roman"/>
        <family val="1"/>
      </rPr>
      <t>Central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Rift Valley Water Works Development Agency colour code and Logo</t>
    </r>
    <r>
      <rPr>
        <sz val="12"/>
        <color theme="1"/>
        <rFont val="Times New Roman"/>
        <family val="1"/>
      </rPr>
      <t xml:space="preserve"> as per the Engineer approval</t>
    </r>
  </si>
  <si>
    <t>Provide and fix steel ladders both from Inside and outside using(1” GI pipes)</t>
  </si>
  <si>
    <t>Sub-Total for Conveyance</t>
  </si>
  <si>
    <t>BILL OF QUANTITY:Construction of 100m³ Masonry tank and Conveyance System</t>
  </si>
  <si>
    <t>100M3 MASONRY TANK</t>
  </si>
  <si>
    <t>Supply with fittings ,Lay and test 3'' diameter HDPE-PN10 main line</t>
  </si>
  <si>
    <t>Supply with fittings,lay and test 2˝diameter HDPE-PN10 system from the main tank to mandina pry school</t>
  </si>
  <si>
    <t>Supply with fittings ,Lay and test 1.5'' diameter HDPE-PN10  from main line</t>
  </si>
  <si>
    <t>Supply with fittings,lay and test 2˝diameter HDPE-PN10 system from the main tank to Kapkitet pry school</t>
  </si>
  <si>
    <t xml:space="preserve">Supply material and construct a masonry storage tank of 100m³ </t>
  </si>
  <si>
    <t>Excavate the tank foundation to minimum depth of 1.5m as instructed by the Engineer</t>
  </si>
  <si>
    <t>Plastering on the internal and external tank surface 50mm and 25mm screed on the internal surface.</t>
  </si>
  <si>
    <t>100mm overflow GI pipe c/B</t>
  </si>
  <si>
    <t xml:space="preserve">Provide and fix 600mm by 600mm roof access lockable chamber </t>
  </si>
  <si>
    <t>Item</t>
  </si>
  <si>
    <t>Supply and fix D-10 bars on floor slab at spacing  150mm c/c</t>
  </si>
  <si>
    <t>Supply and Fix D-10 bars and D-8 in every Wall course.</t>
  </si>
  <si>
    <t>Supply and fix D-12 bars for the roof slab.</t>
  </si>
  <si>
    <t>Sub Total For Tank</t>
  </si>
  <si>
    <t>1.1.0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</si>
  <si>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</si>
  <si>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</si>
  <si>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</si>
  <si>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</si>
  <si>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</si>
  <si>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</si>
  <si>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</si>
  <si>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</si>
  <si>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</si>
  <si>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1.2.0</t>
  </si>
  <si>
    <t>1.2.1</t>
  </si>
  <si>
    <t>1.2.2</t>
  </si>
  <si>
    <t xml:space="preserve">100mm pipe inlet &amp; offtake GI  pipe c/B(Rate to include fittings) </t>
  </si>
  <si>
    <t>Supply and fix 100mm gate valve pegler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</si>
</sst>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_);_(@_)"/>
    <numFmt numFmtId="168" formatCode="_(* #,##0_);_(* \(#,##0\);_(* &quot;-&quot;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2" applyFont="1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6" fontId="3" fillId="0" borderId="1" xfId="1" applyNumberFormat="1" applyFont="1" applyBorder="1"/>
    <xf numFmtId="164" fontId="2" fillId="0" borderId="1" xfId="2" applyFont="1" applyBorder="1"/>
    <xf numFmtId="164" fontId="3" fillId="0" borderId="1" xfId="2" applyFont="1" applyBorder="1" applyAlignment="1">
      <alignment wrapText="1"/>
    </xf>
    <xf numFmtId="166" fontId="3" fillId="0" borderId="1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167" fontId="2" fillId="0" borderId="1" xfId="0" applyNumberFormat="1" applyFont="1" applyBorder="1"/>
    <xf numFmtId="168" fontId="3" fillId="0" borderId="1" xfId="0" applyNumberFormat="1" applyFont="1" applyBorder="1"/>
    <xf numFmtId="166" fontId="2" fillId="0" borderId="0" xfId="0" applyNumberFormat="1" applyFont="1"/>
    <xf numFmtId="167" fontId="2" fillId="0" borderId="0" xfId="0" applyNumberFormat="1" applyFont="1"/>
    <xf numFmtId="0" fontId="7" fillId="0" borderId="1" xfId="0" applyFont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7" fillId="0" borderId="0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8" fillId="0" borderId="1" xfId="0" applyFont="1" applyBorder="1" applyAlignment="1">
      <alignment horizontal="justify" vertical="center" wrapText="1"/>
    </xf>
    <xf numFmtId="3" fontId="0" fillId="0" borderId="0" xfId="0" applyNumberFormat="1"/>
    <xf numFmtId="0" fontId="5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3" fontId="2" fillId="0" borderId="0" xfId="0" applyNumberFormat="1" applyFont="1" applyBorder="1"/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10" fillId="0" borderId="1" xfId="0" applyFont="1" applyBorder="1" applyAlignment="1">
      <alignment horizontal="justify"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0" fontId="3" fillId="0" borderId="5" xfId="0" applyFont="1" applyBorder="1"/>
    <xf numFmtId="0" fontId="3" fillId="0" borderId="5" xfId="0" applyFont="1" applyFill="1" applyBorder="1"/>
    <xf numFmtId="0" fontId="5" fillId="0" borderId="5" xfId="0" applyFont="1" applyBorder="1" applyAlignment="1">
      <alignment horizontal="right"/>
    </xf>
    <xf numFmtId="0" fontId="3" fillId="0" borderId="14" xfId="0" applyFont="1" applyBorder="1"/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4" fontId="8" fillId="0" borderId="6" xfId="0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4" fontId="9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right" vertical="center"/>
    </xf>
    <xf numFmtId="4" fontId="2" fillId="0" borderId="6" xfId="1" applyNumberFormat="1" applyFont="1" applyBorder="1" applyAlignment="1">
      <alignment horizontal="right"/>
    </xf>
    <xf numFmtId="4" fontId="7" fillId="0" borderId="6" xfId="1" applyNumberFormat="1" applyFont="1" applyBorder="1" applyAlignment="1">
      <alignment horizontal="right"/>
    </xf>
    <xf numFmtId="4" fontId="5" fillId="0" borderId="6" xfId="1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3" fillId="0" borderId="16" xfId="1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B1" workbookViewId="0">
      <selection activeCell="G25" sqref="G25"/>
    </sheetView>
  </sheetViews>
  <sheetFormatPr defaultRowHeight="15" x14ac:dyDescent="0.25"/>
  <cols>
    <col min="1" max="1" width="6.42578125" style="2" customWidth="1"/>
    <col min="2" max="2" width="33.28515625" style="2" customWidth="1"/>
    <col min="3" max="3" width="6.28515625" style="2" customWidth="1"/>
    <col min="4" max="4" width="7.28515625" style="2" customWidth="1"/>
    <col min="5" max="5" width="7.42578125" style="2" customWidth="1"/>
    <col min="6" max="6" width="14.85546875" style="2" customWidth="1"/>
    <col min="7" max="7" width="9.140625" style="2"/>
    <col min="8" max="9" width="11.42578125" style="2" bestFit="1" customWidth="1"/>
    <col min="10" max="16384" width="9.140625" style="2"/>
  </cols>
  <sheetData>
    <row r="1" spans="1:6" s="1" customFormat="1" ht="14.25" x14ac:dyDescent="0.2">
      <c r="A1" s="4" t="s">
        <v>0</v>
      </c>
      <c r="B1" s="4"/>
      <c r="C1" s="4"/>
      <c r="D1" s="4"/>
      <c r="E1" s="4"/>
      <c r="F1" s="4"/>
    </row>
    <row r="2" spans="1:6" s="1" customFormat="1" ht="14.25" x14ac:dyDescent="0.2">
      <c r="A2" s="4" t="s">
        <v>41</v>
      </c>
      <c r="B2" s="4"/>
      <c r="C2" s="4"/>
      <c r="D2" s="4"/>
      <c r="E2" s="4"/>
      <c r="F2" s="4"/>
    </row>
    <row r="3" spans="1:6" s="1" customFormat="1" ht="14.25" x14ac:dyDescent="0.2">
      <c r="A3" s="4" t="s">
        <v>1</v>
      </c>
      <c r="B3" s="4"/>
      <c r="C3" s="4"/>
      <c r="D3" s="4"/>
      <c r="E3" s="4"/>
      <c r="F3" s="4"/>
    </row>
    <row r="4" spans="1:6" s="1" customFormat="1" ht="14.25" x14ac:dyDescent="0.2">
      <c r="A4" s="4" t="s">
        <v>2</v>
      </c>
      <c r="B4" s="4" t="s">
        <v>3</v>
      </c>
      <c r="C4" s="4" t="s">
        <v>4</v>
      </c>
      <c r="D4" s="4" t="s">
        <v>43</v>
      </c>
      <c r="E4" s="4" t="s">
        <v>5</v>
      </c>
      <c r="F4" s="4" t="s">
        <v>6</v>
      </c>
    </row>
    <row r="5" spans="1:6" x14ac:dyDescent="0.25">
      <c r="A5" s="5"/>
      <c r="B5" s="4" t="s">
        <v>7</v>
      </c>
      <c r="C5" s="5"/>
      <c r="D5" s="5"/>
      <c r="E5" s="5"/>
      <c r="F5" s="5"/>
    </row>
    <row r="6" spans="1:6" ht="33.75" customHeight="1" x14ac:dyDescent="0.25">
      <c r="A6" s="5" t="s">
        <v>8</v>
      </c>
      <c r="B6" s="6" t="s">
        <v>44</v>
      </c>
      <c r="C6" s="5" t="s">
        <v>10</v>
      </c>
      <c r="D6" s="5">
        <v>4</v>
      </c>
      <c r="E6" s="5">
        <v>1200</v>
      </c>
      <c r="F6" s="5">
        <f>D6*E6</f>
        <v>4800</v>
      </c>
    </row>
    <row r="7" spans="1:6" ht="47.25" customHeight="1" x14ac:dyDescent="0.25">
      <c r="A7" s="5" t="s">
        <v>9</v>
      </c>
      <c r="B7" s="6" t="s">
        <v>39</v>
      </c>
      <c r="C7" s="5" t="s">
        <v>10</v>
      </c>
      <c r="D7" s="5">
        <v>4</v>
      </c>
      <c r="E7" s="5">
        <v>25000</v>
      </c>
      <c r="F7" s="5">
        <f>D7*E7</f>
        <v>100000</v>
      </c>
    </row>
    <row r="8" spans="1:6" ht="49.5" customHeight="1" x14ac:dyDescent="0.25">
      <c r="A8" s="5" t="s">
        <v>11</v>
      </c>
      <c r="B8" s="6" t="s">
        <v>42</v>
      </c>
      <c r="C8" s="5" t="s">
        <v>12</v>
      </c>
      <c r="D8" s="5">
        <v>1</v>
      </c>
      <c r="E8" s="5">
        <v>250000</v>
      </c>
      <c r="F8" s="5">
        <f>D8*E8</f>
        <v>250000</v>
      </c>
    </row>
    <row r="9" spans="1:6" ht="20.25" customHeight="1" x14ac:dyDescent="0.25">
      <c r="A9" s="5"/>
      <c r="B9" s="7" t="s">
        <v>35</v>
      </c>
      <c r="C9" s="5"/>
      <c r="D9" s="5"/>
      <c r="E9" s="5"/>
      <c r="F9" s="8">
        <f>SUM(F6:F8)</f>
        <v>354800</v>
      </c>
    </row>
    <row r="10" spans="1:6" s="3" customFormat="1" x14ac:dyDescent="0.25">
      <c r="A10" s="9"/>
      <c r="B10" s="10" t="s">
        <v>14</v>
      </c>
      <c r="C10" s="9"/>
      <c r="D10" s="9"/>
      <c r="E10" s="9"/>
      <c r="F10" s="9"/>
    </row>
    <row r="11" spans="1:6" ht="48.75" customHeight="1" x14ac:dyDescent="0.25">
      <c r="A11" s="5"/>
      <c r="B11" s="6" t="s">
        <v>16</v>
      </c>
      <c r="C11" s="5"/>
      <c r="D11" s="5"/>
      <c r="E11" s="5"/>
      <c r="F11" s="5"/>
    </row>
    <row r="12" spans="1:6" x14ac:dyDescent="0.25">
      <c r="A12" s="5" t="s">
        <v>8</v>
      </c>
      <c r="B12" s="6" t="s">
        <v>30</v>
      </c>
      <c r="C12" s="5" t="s">
        <v>15</v>
      </c>
      <c r="D12" s="5">
        <v>200</v>
      </c>
      <c r="E12" s="5">
        <v>1000</v>
      </c>
      <c r="F12" s="5">
        <f t="shared" ref="F12:F21" si="0">D12*E12</f>
        <v>200000</v>
      </c>
    </row>
    <row r="13" spans="1:6" x14ac:dyDescent="0.25">
      <c r="A13" s="5" t="s">
        <v>9</v>
      </c>
      <c r="B13" s="5" t="s">
        <v>21</v>
      </c>
      <c r="C13" s="5" t="s">
        <v>15</v>
      </c>
      <c r="D13" s="5">
        <v>200</v>
      </c>
      <c r="E13" s="5">
        <v>920</v>
      </c>
      <c r="F13" s="5">
        <f t="shared" si="0"/>
        <v>184000</v>
      </c>
    </row>
    <row r="14" spans="1:6" x14ac:dyDescent="0.25">
      <c r="A14" s="5" t="s">
        <v>11</v>
      </c>
      <c r="B14" s="5" t="s">
        <v>20</v>
      </c>
      <c r="C14" s="5" t="s">
        <v>15</v>
      </c>
      <c r="D14" s="5">
        <v>150</v>
      </c>
      <c r="E14" s="5">
        <v>850</v>
      </c>
      <c r="F14" s="5">
        <f t="shared" si="0"/>
        <v>127500</v>
      </c>
    </row>
    <row r="15" spans="1:6" x14ac:dyDescent="0.25">
      <c r="A15" s="5" t="s">
        <v>13</v>
      </c>
      <c r="B15" s="6" t="s">
        <v>31</v>
      </c>
      <c r="C15" s="5" t="s">
        <v>18</v>
      </c>
      <c r="D15" s="5">
        <v>4</v>
      </c>
      <c r="E15" s="5">
        <v>800</v>
      </c>
      <c r="F15" s="5">
        <f t="shared" si="0"/>
        <v>3200</v>
      </c>
    </row>
    <row r="16" spans="1:6" x14ac:dyDescent="0.25">
      <c r="A16" s="5" t="s">
        <v>19</v>
      </c>
      <c r="B16" s="6" t="s">
        <v>22</v>
      </c>
      <c r="C16" s="5" t="s">
        <v>18</v>
      </c>
      <c r="D16" s="5">
        <v>3</v>
      </c>
      <c r="E16" s="5">
        <v>700</v>
      </c>
      <c r="F16" s="5">
        <f t="shared" si="0"/>
        <v>2100</v>
      </c>
    </row>
    <row r="17" spans="1:9" x14ac:dyDescent="0.25">
      <c r="A17" s="5" t="s">
        <v>23</v>
      </c>
      <c r="B17" s="6" t="s">
        <v>24</v>
      </c>
      <c r="C17" s="5" t="s">
        <v>18</v>
      </c>
      <c r="D17" s="5">
        <v>3</v>
      </c>
      <c r="E17" s="5">
        <v>450</v>
      </c>
      <c r="F17" s="5">
        <f t="shared" si="0"/>
        <v>1350</v>
      </c>
    </row>
    <row r="18" spans="1:9" x14ac:dyDescent="0.25">
      <c r="A18" s="5" t="s">
        <v>19</v>
      </c>
      <c r="B18" s="6" t="s">
        <v>25</v>
      </c>
      <c r="C18" s="5" t="s">
        <v>18</v>
      </c>
      <c r="D18" s="5">
        <v>3</v>
      </c>
      <c r="E18" s="5">
        <v>400</v>
      </c>
      <c r="F18" s="5">
        <f t="shared" si="0"/>
        <v>1200</v>
      </c>
    </row>
    <row r="19" spans="1:9" x14ac:dyDescent="0.25">
      <c r="A19" s="5" t="s">
        <v>23</v>
      </c>
      <c r="B19" s="6" t="s">
        <v>26</v>
      </c>
      <c r="C19" s="5" t="s">
        <v>18</v>
      </c>
      <c r="D19" s="5">
        <v>2</v>
      </c>
      <c r="E19" s="5">
        <v>5000</v>
      </c>
      <c r="F19" s="5">
        <f t="shared" si="0"/>
        <v>10000</v>
      </c>
    </row>
    <row r="20" spans="1:9" x14ac:dyDescent="0.25">
      <c r="A20" s="5" t="s">
        <v>27</v>
      </c>
      <c r="B20" s="6" t="s">
        <v>28</v>
      </c>
      <c r="C20" s="5" t="s">
        <v>18</v>
      </c>
      <c r="D20" s="5">
        <v>5</v>
      </c>
      <c r="E20" s="5">
        <v>4000</v>
      </c>
      <c r="F20" s="5">
        <f t="shared" si="0"/>
        <v>20000</v>
      </c>
    </row>
    <row r="21" spans="1:9" ht="30" x14ac:dyDescent="0.25">
      <c r="A21" s="5" t="s">
        <v>33</v>
      </c>
      <c r="B21" s="6" t="s">
        <v>34</v>
      </c>
      <c r="C21" s="5" t="s">
        <v>10</v>
      </c>
      <c r="D21" s="5">
        <v>243</v>
      </c>
      <c r="E21" s="5">
        <v>600</v>
      </c>
      <c r="F21" s="5">
        <f t="shared" si="0"/>
        <v>145800</v>
      </c>
    </row>
    <row r="22" spans="1:9" x14ac:dyDescent="0.25">
      <c r="A22" s="5"/>
      <c r="B22" s="7" t="s">
        <v>36</v>
      </c>
      <c r="C22" s="5"/>
      <c r="D22" s="5"/>
      <c r="E22" s="5"/>
      <c r="F22" s="8">
        <f>SUM(F12:F21)</f>
        <v>695150</v>
      </c>
    </row>
    <row r="23" spans="1:9" x14ac:dyDescent="0.25">
      <c r="A23" s="5"/>
      <c r="B23" s="7" t="s">
        <v>29</v>
      </c>
      <c r="C23" s="5"/>
      <c r="D23" s="5"/>
      <c r="E23" s="5"/>
      <c r="F23" s="5"/>
    </row>
    <row r="24" spans="1:9" ht="43.5" customHeight="1" x14ac:dyDescent="0.25">
      <c r="A24" s="5"/>
      <c r="B24" s="6" t="s">
        <v>32</v>
      </c>
      <c r="C24" s="5" t="s">
        <v>10</v>
      </c>
      <c r="D24" s="5">
        <v>2.65</v>
      </c>
      <c r="E24" s="5">
        <v>13500</v>
      </c>
      <c r="F24" s="5">
        <f>D24*E24</f>
        <v>35775</v>
      </c>
    </row>
    <row r="25" spans="1:9" ht="43.5" customHeight="1" x14ac:dyDescent="0.25">
      <c r="A25" s="5"/>
      <c r="B25" s="6" t="s">
        <v>45</v>
      </c>
      <c r="C25" s="5" t="s">
        <v>12</v>
      </c>
      <c r="D25" s="5">
        <v>1</v>
      </c>
      <c r="E25" s="5">
        <v>100000</v>
      </c>
      <c r="F25" s="4">
        <v>100000</v>
      </c>
      <c r="I25" s="13"/>
    </row>
    <row r="26" spans="1:9" x14ac:dyDescent="0.25">
      <c r="A26" s="5"/>
      <c r="B26" s="4" t="s">
        <v>37</v>
      </c>
      <c r="C26" s="5"/>
      <c r="D26" s="5"/>
      <c r="E26" s="5"/>
      <c r="F26" s="8">
        <f>F24</f>
        <v>35775</v>
      </c>
    </row>
    <row r="27" spans="1:9" x14ac:dyDescent="0.25">
      <c r="A27" s="5"/>
      <c r="B27" s="4" t="s">
        <v>17</v>
      </c>
      <c r="C27" s="5"/>
      <c r="D27" s="5"/>
      <c r="E27" s="5"/>
      <c r="F27" s="8">
        <f>F9+F22+F26+F25</f>
        <v>1185725</v>
      </c>
    </row>
    <row r="28" spans="1:9" x14ac:dyDescent="0.25">
      <c r="A28" s="5"/>
      <c r="B28" s="5" t="s">
        <v>40</v>
      </c>
      <c r="C28" s="5"/>
      <c r="D28" s="5"/>
      <c r="E28" s="5"/>
      <c r="F28" s="12">
        <f>0.1*F27</f>
        <v>118572.5</v>
      </c>
    </row>
    <row r="29" spans="1:9" s="1" customFormat="1" ht="14.25" x14ac:dyDescent="0.2">
      <c r="A29" s="4"/>
      <c r="B29" s="4" t="s">
        <v>38</v>
      </c>
      <c r="C29" s="4"/>
      <c r="D29" s="4"/>
      <c r="E29" s="4"/>
      <c r="F29" s="11">
        <f>F27+F28</f>
        <v>1304297.5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55" workbookViewId="0">
      <selection activeCell="F48" sqref="F48"/>
    </sheetView>
  </sheetViews>
  <sheetFormatPr defaultRowHeight="15" x14ac:dyDescent="0.25"/>
  <cols>
    <col min="1" max="1" width="5.85546875" style="2" customWidth="1"/>
    <col min="2" max="2" width="38.5703125" style="2" customWidth="1"/>
    <col min="3" max="3" width="6.7109375" style="2" customWidth="1"/>
    <col min="4" max="4" width="12.5703125" style="2" customWidth="1"/>
    <col min="5" max="5" width="7.28515625" style="2" customWidth="1"/>
    <col min="6" max="6" width="11.28515625" style="2" customWidth="1"/>
    <col min="7" max="7" width="9.140625" style="2"/>
    <col min="8" max="8" width="10.42578125" style="2" bestFit="1" customWidth="1"/>
    <col min="9" max="16384" width="9.140625" style="2"/>
  </cols>
  <sheetData>
    <row r="1" spans="1:6" s="14" customFormat="1" ht="18.75" x14ac:dyDescent="0.3">
      <c r="A1" s="16" t="s">
        <v>46</v>
      </c>
      <c r="B1" s="16"/>
      <c r="C1" s="16"/>
      <c r="D1" s="16"/>
      <c r="E1" s="16"/>
      <c r="F1" s="16"/>
    </row>
    <row r="2" spans="1:6" s="14" customFormat="1" ht="18.75" x14ac:dyDescent="0.3">
      <c r="A2" s="16" t="s">
        <v>1</v>
      </c>
      <c r="B2" s="16"/>
      <c r="C2" s="16"/>
      <c r="D2" s="16"/>
      <c r="E2" s="16"/>
      <c r="F2" s="16"/>
    </row>
    <row r="3" spans="1:6" s="15" customFormat="1" ht="15.75" x14ac:dyDescent="0.25">
      <c r="A3" s="17" t="s">
        <v>47</v>
      </c>
      <c r="B3" s="17" t="s">
        <v>48</v>
      </c>
      <c r="C3" s="17" t="s">
        <v>49</v>
      </c>
      <c r="D3" s="17" t="s">
        <v>50</v>
      </c>
      <c r="E3" s="17" t="s">
        <v>5</v>
      </c>
      <c r="F3" s="17" t="s">
        <v>6</v>
      </c>
    </row>
    <row r="4" spans="1:6" x14ac:dyDescent="0.25">
      <c r="A4" s="5"/>
      <c r="B4" s="4" t="s">
        <v>51</v>
      </c>
      <c r="C4" s="5"/>
      <c r="D4" s="5"/>
      <c r="E4" s="5"/>
      <c r="F4" s="5"/>
    </row>
    <row r="5" spans="1:6" x14ac:dyDescent="0.25">
      <c r="A5" s="5" t="s">
        <v>78</v>
      </c>
      <c r="B5" s="6" t="s">
        <v>52</v>
      </c>
      <c r="C5" s="5" t="s">
        <v>53</v>
      </c>
      <c r="D5" s="5">
        <v>30</v>
      </c>
      <c r="E5" s="5">
        <v>200</v>
      </c>
      <c r="F5" s="5">
        <f t="shared" ref="F5:F10" si="0">D5*E5</f>
        <v>6000</v>
      </c>
    </row>
    <row r="6" spans="1:6" ht="30" x14ac:dyDescent="0.25">
      <c r="A6" s="5" t="s">
        <v>79</v>
      </c>
      <c r="B6" s="6" t="s">
        <v>54</v>
      </c>
      <c r="C6" s="5" t="s">
        <v>53</v>
      </c>
      <c r="D6" s="5">
        <v>25</v>
      </c>
      <c r="E6" s="5">
        <v>300</v>
      </c>
      <c r="F6" s="5">
        <f t="shared" si="0"/>
        <v>7500</v>
      </c>
    </row>
    <row r="7" spans="1:6" ht="45" x14ac:dyDescent="0.25">
      <c r="A7" s="5" t="s">
        <v>81</v>
      </c>
      <c r="B7" s="6" t="s">
        <v>116</v>
      </c>
      <c r="C7" s="5" t="s">
        <v>10</v>
      </c>
      <c r="D7" s="5">
        <v>90</v>
      </c>
      <c r="E7" s="5">
        <v>400</v>
      </c>
      <c r="F7" s="5">
        <f t="shared" si="0"/>
        <v>36000</v>
      </c>
    </row>
    <row r="8" spans="1:6" ht="45" x14ac:dyDescent="0.25">
      <c r="A8" s="5" t="s">
        <v>83</v>
      </c>
      <c r="B8" s="6" t="s">
        <v>76</v>
      </c>
      <c r="C8" s="5" t="s">
        <v>10</v>
      </c>
      <c r="D8" s="5">
        <v>8</v>
      </c>
      <c r="E8" s="5">
        <v>1500</v>
      </c>
      <c r="F8" s="5">
        <f t="shared" si="0"/>
        <v>12000</v>
      </c>
    </row>
    <row r="9" spans="1:6" ht="18" customHeight="1" x14ac:dyDescent="0.25">
      <c r="A9" s="5" t="s">
        <v>92</v>
      </c>
      <c r="B9" s="6" t="s">
        <v>55</v>
      </c>
      <c r="C9" s="5" t="s">
        <v>53</v>
      </c>
      <c r="D9" s="5">
        <v>35</v>
      </c>
      <c r="E9" s="5">
        <v>1200</v>
      </c>
      <c r="F9" s="5">
        <f t="shared" si="0"/>
        <v>42000</v>
      </c>
    </row>
    <row r="10" spans="1:6" ht="16.5" customHeight="1" x14ac:dyDescent="0.25">
      <c r="A10" s="5" t="s">
        <v>98</v>
      </c>
      <c r="B10" s="6" t="s">
        <v>56</v>
      </c>
      <c r="C10" s="5" t="s">
        <v>57</v>
      </c>
      <c r="D10" s="5">
        <v>220</v>
      </c>
      <c r="E10" s="5">
        <v>200</v>
      </c>
      <c r="F10" s="5">
        <f t="shared" si="0"/>
        <v>44000</v>
      </c>
    </row>
    <row r="11" spans="1:6" x14ac:dyDescent="0.25">
      <c r="A11" s="5"/>
      <c r="B11" s="6" t="s">
        <v>58</v>
      </c>
      <c r="C11" s="5"/>
      <c r="D11" s="5"/>
      <c r="E11" s="5"/>
      <c r="F11" s="5"/>
    </row>
    <row r="12" spans="1:6" ht="30" x14ac:dyDescent="0.25">
      <c r="A12" s="5" t="s">
        <v>99</v>
      </c>
      <c r="B12" s="6" t="s">
        <v>59</v>
      </c>
      <c r="C12" s="5" t="s">
        <v>10</v>
      </c>
      <c r="D12" s="5">
        <v>7</v>
      </c>
      <c r="E12" s="5">
        <v>15000</v>
      </c>
      <c r="F12" s="5">
        <f t="shared" ref="F12:F18" si="1">D12*E12</f>
        <v>105000</v>
      </c>
    </row>
    <row r="13" spans="1:6" ht="30" x14ac:dyDescent="0.25">
      <c r="A13" s="5" t="s">
        <v>100</v>
      </c>
      <c r="B13" s="6" t="s">
        <v>60</v>
      </c>
      <c r="C13" s="5" t="s">
        <v>53</v>
      </c>
      <c r="D13" s="5">
        <v>36</v>
      </c>
      <c r="E13" s="5">
        <v>800</v>
      </c>
      <c r="F13" s="5">
        <f t="shared" si="1"/>
        <v>28800</v>
      </c>
    </row>
    <row r="14" spans="1:6" ht="30" x14ac:dyDescent="0.25">
      <c r="A14" s="5" t="s">
        <v>104</v>
      </c>
      <c r="B14" s="6" t="s">
        <v>61</v>
      </c>
      <c r="C14" s="5" t="s">
        <v>62</v>
      </c>
      <c r="D14" s="5">
        <v>450</v>
      </c>
      <c r="E14" s="5">
        <v>350</v>
      </c>
      <c r="F14" s="5">
        <f t="shared" si="1"/>
        <v>157500</v>
      </c>
    </row>
    <row r="15" spans="1:6" ht="30" x14ac:dyDescent="0.25">
      <c r="A15" s="5" t="s">
        <v>103</v>
      </c>
      <c r="B15" s="6" t="s">
        <v>63</v>
      </c>
      <c r="C15" s="5" t="s">
        <v>53</v>
      </c>
      <c r="D15" s="5">
        <v>30</v>
      </c>
      <c r="E15" s="5">
        <v>5000</v>
      </c>
      <c r="F15" s="5">
        <f t="shared" si="1"/>
        <v>150000</v>
      </c>
    </row>
    <row r="16" spans="1:6" ht="16.5" customHeight="1" x14ac:dyDescent="0.25">
      <c r="A16" s="5" t="s">
        <v>102</v>
      </c>
      <c r="B16" s="6" t="s">
        <v>64</v>
      </c>
      <c r="C16" s="5" t="s">
        <v>62</v>
      </c>
      <c r="D16" s="5">
        <v>300</v>
      </c>
      <c r="E16" s="5">
        <v>300</v>
      </c>
      <c r="F16" s="5">
        <f t="shared" si="1"/>
        <v>90000</v>
      </c>
    </row>
    <row r="17" spans="1:6" ht="49.5" customHeight="1" x14ac:dyDescent="0.25">
      <c r="A17" s="5" t="s">
        <v>101</v>
      </c>
      <c r="B17" s="6" t="s">
        <v>65</v>
      </c>
      <c r="C17" s="5" t="s">
        <v>10</v>
      </c>
      <c r="D17" s="5">
        <v>5</v>
      </c>
      <c r="E17" s="5">
        <v>15000</v>
      </c>
      <c r="F17" s="5">
        <f t="shared" si="1"/>
        <v>75000</v>
      </c>
    </row>
    <row r="18" spans="1:6" ht="18.75" customHeight="1" x14ac:dyDescent="0.25">
      <c r="A18" s="5" t="s">
        <v>105</v>
      </c>
      <c r="B18" s="6" t="s">
        <v>66</v>
      </c>
      <c r="C18" s="5" t="s">
        <v>53</v>
      </c>
      <c r="D18" s="5">
        <v>40</v>
      </c>
      <c r="E18" s="5">
        <v>1500</v>
      </c>
      <c r="F18" s="5">
        <f t="shared" si="1"/>
        <v>60000</v>
      </c>
    </row>
    <row r="19" spans="1:6" x14ac:dyDescent="0.25">
      <c r="A19" s="5"/>
      <c r="B19" s="5" t="s">
        <v>67</v>
      </c>
      <c r="C19" s="5"/>
      <c r="D19" s="5"/>
      <c r="E19" s="5"/>
      <c r="F19" s="5"/>
    </row>
    <row r="20" spans="1:6" x14ac:dyDescent="0.25">
      <c r="A20" s="5"/>
      <c r="B20" s="4" t="s">
        <v>68</v>
      </c>
      <c r="C20" s="5"/>
      <c r="D20" s="5"/>
      <c r="E20" s="5"/>
      <c r="F20" s="5"/>
    </row>
    <row r="21" spans="1:6" x14ac:dyDescent="0.25">
      <c r="A21" s="5" t="s">
        <v>78</v>
      </c>
      <c r="B21" s="5" t="s">
        <v>69</v>
      </c>
      <c r="C21" s="5" t="s">
        <v>18</v>
      </c>
      <c r="D21" s="5">
        <v>1</v>
      </c>
      <c r="E21" s="5">
        <v>15000</v>
      </c>
      <c r="F21" s="5">
        <f t="shared" ref="F21:F27" si="2">D21*E21</f>
        <v>15000</v>
      </c>
    </row>
    <row r="22" spans="1:6" x14ac:dyDescent="0.25">
      <c r="A22" s="5" t="s">
        <v>79</v>
      </c>
      <c r="B22" s="6" t="s">
        <v>70</v>
      </c>
      <c r="C22" s="5" t="s">
        <v>18</v>
      </c>
      <c r="D22" s="5">
        <v>2</v>
      </c>
      <c r="E22" s="5">
        <v>8000</v>
      </c>
      <c r="F22" s="5">
        <f t="shared" si="2"/>
        <v>16000</v>
      </c>
    </row>
    <row r="23" spans="1:6" x14ac:dyDescent="0.25">
      <c r="A23" s="5" t="s">
        <v>81</v>
      </c>
      <c r="B23" s="5" t="s">
        <v>71</v>
      </c>
      <c r="C23" s="5" t="s">
        <v>18</v>
      </c>
      <c r="D23" s="5">
        <v>1</v>
      </c>
      <c r="E23" s="5">
        <v>5000</v>
      </c>
      <c r="F23" s="5">
        <f t="shared" si="2"/>
        <v>5000</v>
      </c>
    </row>
    <row r="24" spans="1:6" ht="17.25" customHeight="1" x14ac:dyDescent="0.25">
      <c r="A24" s="5" t="s">
        <v>83</v>
      </c>
      <c r="B24" s="6" t="s">
        <v>72</v>
      </c>
      <c r="C24" s="5" t="s">
        <v>18</v>
      </c>
      <c r="D24" s="5">
        <v>1</v>
      </c>
      <c r="E24" s="5">
        <v>15000</v>
      </c>
      <c r="F24" s="5">
        <f t="shared" si="2"/>
        <v>15000</v>
      </c>
    </row>
    <row r="25" spans="1:6" ht="30.75" customHeight="1" x14ac:dyDescent="0.25">
      <c r="A25" s="5" t="s">
        <v>92</v>
      </c>
      <c r="B25" s="6" t="s">
        <v>73</v>
      </c>
      <c r="C25" s="5" t="s">
        <v>18</v>
      </c>
      <c r="D25" s="5">
        <v>1</v>
      </c>
      <c r="E25" s="5">
        <v>10000</v>
      </c>
      <c r="F25" s="5">
        <f t="shared" si="2"/>
        <v>10000</v>
      </c>
    </row>
    <row r="26" spans="1:6" ht="30" x14ac:dyDescent="0.25">
      <c r="A26" s="5" t="s">
        <v>99</v>
      </c>
      <c r="B26" s="6" t="s">
        <v>74</v>
      </c>
      <c r="C26" s="5" t="s">
        <v>18</v>
      </c>
      <c r="D26" s="5">
        <v>2</v>
      </c>
      <c r="E26" s="5">
        <v>3000</v>
      </c>
      <c r="F26" s="5">
        <f t="shared" si="2"/>
        <v>6000</v>
      </c>
    </row>
    <row r="27" spans="1:6" ht="30" x14ac:dyDescent="0.25">
      <c r="A27" s="5" t="s">
        <v>100</v>
      </c>
      <c r="B27" s="6" t="s">
        <v>75</v>
      </c>
      <c r="C27" s="5" t="s">
        <v>18</v>
      </c>
      <c r="D27" s="5">
        <v>4</v>
      </c>
      <c r="E27" s="5">
        <v>2500</v>
      </c>
      <c r="F27" s="5">
        <f t="shared" si="2"/>
        <v>10000</v>
      </c>
    </row>
    <row r="28" spans="1:6" ht="20.25" customHeight="1" x14ac:dyDescent="0.25">
      <c r="A28" s="5"/>
      <c r="B28" s="4" t="s">
        <v>106</v>
      </c>
      <c r="C28" s="5"/>
      <c r="D28" s="5"/>
      <c r="E28" s="5"/>
      <c r="F28" s="8">
        <f>SUM(F5:F27)</f>
        <v>890800</v>
      </c>
    </row>
    <row r="29" spans="1:6" ht="36" customHeight="1" x14ac:dyDescent="0.25">
      <c r="A29" s="5"/>
      <c r="B29" s="7" t="s">
        <v>95</v>
      </c>
      <c r="C29" s="5"/>
      <c r="D29" s="5"/>
      <c r="E29" s="5"/>
      <c r="F29" s="5"/>
    </row>
    <row r="30" spans="1:6" ht="30" x14ac:dyDescent="0.25">
      <c r="A30" s="5"/>
      <c r="B30" s="6" t="s">
        <v>77</v>
      </c>
      <c r="C30" s="5"/>
      <c r="D30" s="5"/>
      <c r="E30" s="5"/>
      <c r="F30" s="5"/>
    </row>
    <row r="31" spans="1:6" x14ac:dyDescent="0.25">
      <c r="A31" s="5" t="s">
        <v>78</v>
      </c>
      <c r="B31" s="6" t="s">
        <v>80</v>
      </c>
      <c r="C31" s="5" t="s">
        <v>15</v>
      </c>
      <c r="D31" s="5">
        <v>500</v>
      </c>
      <c r="E31" s="5">
        <v>300</v>
      </c>
      <c r="F31" s="5">
        <f t="shared" ref="F31:F36" si="3">D31*E31</f>
        <v>150000</v>
      </c>
    </row>
    <row r="32" spans="1:6" x14ac:dyDescent="0.25">
      <c r="A32" s="5" t="s">
        <v>79</v>
      </c>
      <c r="B32" s="6" t="s">
        <v>82</v>
      </c>
      <c r="C32" s="5" t="s">
        <v>15</v>
      </c>
      <c r="D32" s="5">
        <v>300</v>
      </c>
      <c r="E32" s="5">
        <v>900</v>
      </c>
      <c r="F32" s="5">
        <f t="shared" si="3"/>
        <v>270000</v>
      </c>
    </row>
    <row r="33" spans="1:6" ht="30" x14ac:dyDescent="0.25">
      <c r="A33" s="5" t="s">
        <v>81</v>
      </c>
      <c r="B33" s="6" t="s">
        <v>84</v>
      </c>
      <c r="C33" s="5" t="s">
        <v>10</v>
      </c>
      <c r="D33" s="5">
        <v>135</v>
      </c>
      <c r="E33" s="5">
        <v>600</v>
      </c>
      <c r="F33" s="5">
        <f t="shared" si="3"/>
        <v>81000</v>
      </c>
    </row>
    <row r="34" spans="1:6" x14ac:dyDescent="0.25">
      <c r="A34" s="5" t="s">
        <v>83</v>
      </c>
      <c r="B34" s="6" t="s">
        <v>85</v>
      </c>
      <c r="C34" s="5" t="s">
        <v>10</v>
      </c>
      <c r="D34" s="5">
        <v>105</v>
      </c>
      <c r="E34" s="5">
        <v>800</v>
      </c>
      <c r="F34" s="5">
        <f t="shared" si="3"/>
        <v>84000</v>
      </c>
    </row>
    <row r="35" spans="1:6" ht="45" x14ac:dyDescent="0.25">
      <c r="A35" s="5" t="s">
        <v>92</v>
      </c>
      <c r="B35" s="6" t="s">
        <v>111</v>
      </c>
      <c r="C35" s="5" t="s">
        <v>15</v>
      </c>
      <c r="D35" s="5">
        <v>800</v>
      </c>
      <c r="E35" s="5">
        <v>250</v>
      </c>
      <c r="F35" s="5">
        <f t="shared" si="3"/>
        <v>200000</v>
      </c>
    </row>
    <row r="36" spans="1:6" x14ac:dyDescent="0.25">
      <c r="A36" s="5" t="s">
        <v>99</v>
      </c>
      <c r="B36" s="6" t="s">
        <v>110</v>
      </c>
      <c r="C36" s="5" t="s">
        <v>15</v>
      </c>
      <c r="D36" s="5">
        <v>240</v>
      </c>
      <c r="E36" s="5">
        <v>400</v>
      </c>
      <c r="F36" s="5">
        <f t="shared" si="3"/>
        <v>96000</v>
      </c>
    </row>
    <row r="37" spans="1:6" x14ac:dyDescent="0.25">
      <c r="A37" s="5"/>
      <c r="B37" s="7" t="s">
        <v>107</v>
      </c>
      <c r="C37" s="5"/>
      <c r="D37" s="5"/>
      <c r="E37" s="5"/>
      <c r="F37" s="8">
        <f>SUM(F31:F36)</f>
        <v>881000</v>
      </c>
    </row>
    <row r="38" spans="1:6" ht="29.25" x14ac:dyDescent="0.25">
      <c r="A38" s="5"/>
      <c r="B38" s="7" t="s">
        <v>112</v>
      </c>
      <c r="C38" s="5"/>
      <c r="D38" s="5"/>
      <c r="E38" s="5"/>
      <c r="F38" s="5"/>
    </row>
    <row r="39" spans="1:6" ht="30" x14ac:dyDescent="0.25">
      <c r="A39" s="5"/>
      <c r="B39" s="6" t="s">
        <v>86</v>
      </c>
      <c r="C39" s="5"/>
      <c r="D39" s="5"/>
      <c r="E39" s="5"/>
      <c r="F39" s="5"/>
    </row>
    <row r="40" spans="1:6" x14ac:dyDescent="0.25">
      <c r="A40" s="5" t="s">
        <v>78</v>
      </c>
      <c r="B40" s="6" t="s">
        <v>87</v>
      </c>
      <c r="C40" s="5" t="s">
        <v>88</v>
      </c>
      <c r="D40" s="5">
        <v>25</v>
      </c>
      <c r="E40" s="5">
        <v>4000</v>
      </c>
      <c r="F40" s="5">
        <f>D40*E40</f>
        <v>100000</v>
      </c>
    </row>
    <row r="41" spans="1:6" x14ac:dyDescent="0.25">
      <c r="A41" s="5" t="s">
        <v>79</v>
      </c>
      <c r="B41" s="6" t="s">
        <v>89</v>
      </c>
      <c r="C41" s="5" t="s">
        <v>88</v>
      </c>
      <c r="D41" s="5">
        <v>30</v>
      </c>
      <c r="E41" s="5">
        <v>3500</v>
      </c>
      <c r="F41" s="5">
        <f>D41*E41</f>
        <v>105000</v>
      </c>
    </row>
    <row r="42" spans="1:6" x14ac:dyDescent="0.25">
      <c r="A42" s="5" t="s">
        <v>81</v>
      </c>
      <c r="B42" s="6" t="s">
        <v>90</v>
      </c>
      <c r="C42" s="5" t="s">
        <v>62</v>
      </c>
      <c r="D42" s="5">
        <v>3000</v>
      </c>
      <c r="E42" s="5">
        <v>20</v>
      </c>
      <c r="F42" s="5">
        <f>D42*E42</f>
        <v>60000</v>
      </c>
    </row>
    <row r="43" spans="1:6" x14ac:dyDescent="0.25">
      <c r="A43" s="5"/>
      <c r="B43" s="7" t="s">
        <v>91</v>
      </c>
      <c r="C43" s="5"/>
      <c r="D43" s="5"/>
      <c r="E43" s="5"/>
      <c r="F43" s="5"/>
    </row>
    <row r="44" spans="1:6" x14ac:dyDescent="0.25">
      <c r="A44" s="5" t="s">
        <v>83</v>
      </c>
      <c r="B44" s="6" t="s">
        <v>93</v>
      </c>
      <c r="C44" s="5"/>
      <c r="D44" s="5">
        <v>250</v>
      </c>
      <c r="E44" s="5">
        <v>350</v>
      </c>
      <c r="F44" s="5">
        <f>D44*E44</f>
        <v>87500</v>
      </c>
    </row>
    <row r="45" spans="1:6" x14ac:dyDescent="0.25">
      <c r="A45" s="5" t="s">
        <v>92</v>
      </c>
      <c r="B45" s="6" t="s">
        <v>94</v>
      </c>
      <c r="C45" s="5"/>
      <c r="D45" s="5">
        <v>300</v>
      </c>
      <c r="E45" s="5">
        <v>300</v>
      </c>
      <c r="F45" s="5">
        <f>D45*E45</f>
        <v>90000</v>
      </c>
    </row>
    <row r="46" spans="1:6" x14ac:dyDescent="0.25">
      <c r="A46" s="5"/>
      <c r="B46" s="7" t="s">
        <v>108</v>
      </c>
      <c r="C46" s="5"/>
      <c r="D46" s="5"/>
      <c r="E46" s="5"/>
      <c r="F46" s="4">
        <f>SUM(F40:F45)</f>
        <v>442500</v>
      </c>
    </row>
    <row r="47" spans="1:6" ht="29.25" x14ac:dyDescent="0.25">
      <c r="A47" s="5"/>
      <c r="B47" s="7" t="s">
        <v>97</v>
      </c>
      <c r="C47" s="5"/>
      <c r="D47" s="5"/>
      <c r="E47" s="5"/>
      <c r="F47" s="5"/>
    </row>
    <row r="48" spans="1:6" ht="30" x14ac:dyDescent="0.25">
      <c r="A48" s="5" t="s">
        <v>78</v>
      </c>
      <c r="B48" s="6" t="s">
        <v>113</v>
      </c>
      <c r="C48" s="5" t="s">
        <v>15</v>
      </c>
      <c r="D48" s="5">
        <v>3000</v>
      </c>
      <c r="E48" s="5">
        <v>280</v>
      </c>
      <c r="F48" s="5">
        <f>D48*E48</f>
        <v>840000</v>
      </c>
    </row>
    <row r="49" spans="1:8" x14ac:dyDescent="0.25">
      <c r="A49" s="5"/>
      <c r="B49" s="5"/>
      <c r="C49" s="5"/>
      <c r="D49" s="5"/>
      <c r="E49" s="5"/>
      <c r="F49" s="4">
        <f>SUM(F43:F48)</f>
        <v>1460000</v>
      </c>
    </row>
    <row r="50" spans="1:8" x14ac:dyDescent="0.25">
      <c r="A50" s="5"/>
      <c r="B50" s="4" t="s">
        <v>109</v>
      </c>
      <c r="C50" s="5"/>
      <c r="D50" s="5"/>
      <c r="E50" s="5"/>
      <c r="F50" s="11">
        <f>F28+F37+F46+F49</f>
        <v>3674300</v>
      </c>
      <c r="H50" s="21"/>
    </row>
    <row r="51" spans="1:8" x14ac:dyDescent="0.25">
      <c r="A51" s="5"/>
      <c r="B51" s="5" t="s">
        <v>96</v>
      </c>
      <c r="C51" s="5" t="s">
        <v>12</v>
      </c>
      <c r="D51" s="5">
        <v>1</v>
      </c>
      <c r="E51" s="5">
        <v>100000</v>
      </c>
      <c r="F51" s="11">
        <f>D51*E51</f>
        <v>100000</v>
      </c>
      <c r="H51" s="20"/>
    </row>
    <row r="52" spans="1:8" x14ac:dyDescent="0.25">
      <c r="A52" s="5"/>
      <c r="B52" s="5" t="s">
        <v>114</v>
      </c>
      <c r="C52" s="5"/>
      <c r="D52" s="5"/>
      <c r="E52" s="5"/>
      <c r="F52" s="18">
        <f>0.05*F50</f>
        <v>183715</v>
      </c>
    </row>
    <row r="53" spans="1:8" x14ac:dyDescent="0.25">
      <c r="A53" s="5"/>
      <c r="B53" s="4" t="s">
        <v>38</v>
      </c>
      <c r="C53" s="5"/>
      <c r="D53" s="5"/>
      <c r="E53" s="5"/>
      <c r="F53" s="19">
        <f>F50+F51+F52</f>
        <v>3958015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topLeftCell="A34" workbookViewId="0">
      <selection activeCell="J11" sqref="J11"/>
    </sheetView>
  </sheetViews>
  <sheetFormatPr defaultRowHeight="15" x14ac:dyDescent="0.25"/>
  <cols>
    <col min="1" max="1" width="6.85546875" style="31" customWidth="1"/>
    <col min="2" max="2" width="47.5703125" style="24" customWidth="1"/>
    <col min="3" max="3" width="8.140625" style="35" customWidth="1"/>
    <col min="4" max="4" width="6.42578125" style="35" customWidth="1"/>
    <col min="5" max="5" width="8.140625" style="29" customWidth="1"/>
    <col min="6" max="6" width="15.5703125" style="29" customWidth="1"/>
    <col min="7" max="16384" width="9.140625" style="24"/>
  </cols>
  <sheetData>
    <row r="1" spans="1:6" ht="33" customHeight="1" x14ac:dyDescent="0.25">
      <c r="A1" s="74" t="s">
        <v>118</v>
      </c>
      <c r="B1" s="75"/>
      <c r="C1" s="75"/>
      <c r="D1" s="75"/>
      <c r="E1" s="75"/>
      <c r="F1" s="76"/>
    </row>
    <row r="2" spans="1:6" ht="41.25" customHeight="1" x14ac:dyDescent="0.3">
      <c r="A2" s="55"/>
      <c r="B2" s="77" t="s">
        <v>128</v>
      </c>
      <c r="C2" s="78"/>
      <c r="D2" s="78"/>
      <c r="E2" s="78"/>
      <c r="F2" s="79"/>
    </row>
    <row r="3" spans="1:6" ht="25.5" customHeight="1" x14ac:dyDescent="0.25">
      <c r="A3" s="56" t="s">
        <v>2</v>
      </c>
      <c r="B3" s="30" t="s">
        <v>3</v>
      </c>
      <c r="C3" s="34" t="s">
        <v>4</v>
      </c>
      <c r="D3" s="34" t="s">
        <v>43</v>
      </c>
      <c r="E3" s="28" t="s">
        <v>5</v>
      </c>
      <c r="F3" s="57" t="s">
        <v>6</v>
      </c>
    </row>
    <row r="4" spans="1:6" ht="14.25" customHeight="1" x14ac:dyDescent="0.25">
      <c r="A4" s="56"/>
      <c r="B4" s="30" t="s">
        <v>129</v>
      </c>
      <c r="C4" s="34"/>
      <c r="D4" s="34"/>
      <c r="E4" s="28"/>
      <c r="F4" s="57"/>
    </row>
    <row r="5" spans="1:6" ht="14.25" customHeight="1" x14ac:dyDescent="0.25">
      <c r="A5" s="44"/>
      <c r="B5" s="45" t="s">
        <v>134</v>
      </c>
      <c r="C5" s="46"/>
      <c r="D5" s="46"/>
      <c r="E5" s="46"/>
      <c r="F5" s="47"/>
    </row>
    <row r="6" spans="1:6" ht="14.25" customHeight="1" x14ac:dyDescent="0.25">
      <c r="A6" s="41">
        <v>1.1000000000000001</v>
      </c>
      <c r="B6" s="32" t="s">
        <v>52</v>
      </c>
      <c r="C6" s="48" t="s">
        <v>53</v>
      </c>
      <c r="D6" s="48">
        <v>80</v>
      </c>
      <c r="E6" s="48"/>
      <c r="F6" s="65"/>
    </row>
    <row r="7" spans="1:6" ht="14.25" customHeight="1" x14ac:dyDescent="0.25">
      <c r="A7" s="41">
        <v>1.2</v>
      </c>
      <c r="B7" s="32" t="s">
        <v>54</v>
      </c>
      <c r="C7" s="48" t="s">
        <v>53</v>
      </c>
      <c r="D7" s="48">
        <v>80</v>
      </c>
      <c r="E7" s="48"/>
      <c r="F7" s="65"/>
    </row>
    <row r="8" spans="1:6" ht="31.5" x14ac:dyDescent="0.25">
      <c r="A8" s="41">
        <v>1.3</v>
      </c>
      <c r="B8" s="32" t="s">
        <v>135</v>
      </c>
      <c r="C8" s="48" t="s">
        <v>10</v>
      </c>
      <c r="D8" s="48">
        <v>90</v>
      </c>
      <c r="E8" s="48"/>
      <c r="F8" s="65"/>
    </row>
    <row r="9" spans="1:6" ht="28.5" customHeight="1" x14ac:dyDescent="0.25">
      <c r="A9" s="41">
        <v>1.4</v>
      </c>
      <c r="B9" s="32" t="s">
        <v>76</v>
      </c>
      <c r="C9" s="48" t="s">
        <v>10</v>
      </c>
      <c r="D9" s="48">
        <v>18.16</v>
      </c>
      <c r="E9" s="48"/>
      <c r="F9" s="65"/>
    </row>
    <row r="10" spans="1:6" ht="33" customHeight="1" x14ac:dyDescent="0.25">
      <c r="A10" s="41">
        <v>1.5</v>
      </c>
      <c r="B10" s="32" t="s">
        <v>55</v>
      </c>
      <c r="C10" s="48" t="s">
        <v>53</v>
      </c>
      <c r="D10" s="48">
        <v>35</v>
      </c>
      <c r="E10" s="48"/>
      <c r="F10" s="65"/>
    </row>
    <row r="11" spans="1:6" ht="27.75" customHeight="1" x14ac:dyDescent="0.25">
      <c r="A11" s="41">
        <v>1.6</v>
      </c>
      <c r="B11" s="32" t="s">
        <v>140</v>
      </c>
      <c r="C11" s="48" t="s">
        <v>57</v>
      </c>
      <c r="D11" s="48">
        <v>220</v>
      </c>
      <c r="E11" s="48"/>
      <c r="F11" s="65"/>
    </row>
    <row r="12" spans="1:6" ht="15.75" x14ac:dyDescent="0.25">
      <c r="A12" s="41">
        <v>1.7</v>
      </c>
      <c r="B12" s="32" t="s">
        <v>59</v>
      </c>
      <c r="C12" s="48" t="s">
        <v>10</v>
      </c>
      <c r="D12" s="48">
        <v>10.896000000000001</v>
      </c>
      <c r="E12" s="48"/>
      <c r="F12" s="65"/>
    </row>
    <row r="13" spans="1:6" ht="33.75" customHeight="1" x14ac:dyDescent="0.25">
      <c r="A13" s="41">
        <v>1.8</v>
      </c>
      <c r="B13" s="32" t="s">
        <v>60</v>
      </c>
      <c r="C13" s="48" t="s">
        <v>53</v>
      </c>
      <c r="D13" s="48">
        <v>120</v>
      </c>
      <c r="E13" s="48"/>
      <c r="F13" s="65"/>
    </row>
    <row r="14" spans="1:6" ht="29.25" customHeight="1" x14ac:dyDescent="0.25">
      <c r="A14" s="41">
        <v>1.9</v>
      </c>
      <c r="B14" s="32" t="s">
        <v>141</v>
      </c>
      <c r="C14" s="48" t="s">
        <v>62</v>
      </c>
      <c r="D14" s="48">
        <v>450</v>
      </c>
      <c r="E14" s="48"/>
      <c r="F14" s="65"/>
    </row>
    <row r="15" spans="1:6" ht="15.75" x14ac:dyDescent="0.25">
      <c r="A15" s="41" t="s">
        <v>144</v>
      </c>
      <c r="B15" s="32" t="s">
        <v>63</v>
      </c>
      <c r="C15" s="48" t="s">
        <v>53</v>
      </c>
      <c r="D15" s="48">
        <v>50</v>
      </c>
      <c r="E15" s="48"/>
      <c r="F15" s="65"/>
    </row>
    <row r="16" spans="1:6" customFormat="1" ht="15.75" x14ac:dyDescent="0.25">
      <c r="A16" s="41" t="s">
        <v>145</v>
      </c>
      <c r="B16" s="32" t="s">
        <v>142</v>
      </c>
      <c r="C16" s="48" t="s">
        <v>62</v>
      </c>
      <c r="D16" s="48">
        <v>300</v>
      </c>
      <c r="E16" s="48"/>
      <c r="F16" s="65"/>
    </row>
    <row r="17" spans="1:8" ht="15" customHeight="1" x14ac:dyDescent="0.25">
      <c r="A17" s="80" t="s">
        <v>146</v>
      </c>
      <c r="B17" s="81" t="s">
        <v>65</v>
      </c>
      <c r="C17" s="82" t="s">
        <v>10</v>
      </c>
      <c r="D17" s="82">
        <v>10.896000000000001</v>
      </c>
      <c r="E17" s="82"/>
      <c r="F17" s="83"/>
    </row>
    <row r="18" spans="1:8" ht="23.25" customHeight="1" x14ac:dyDescent="0.25">
      <c r="A18" s="80"/>
      <c r="B18" s="81"/>
      <c r="C18" s="82"/>
      <c r="D18" s="82"/>
      <c r="E18" s="82"/>
      <c r="F18" s="83"/>
    </row>
    <row r="19" spans="1:8" ht="27" customHeight="1" x14ac:dyDescent="0.25">
      <c r="A19" s="41" t="s">
        <v>147</v>
      </c>
      <c r="B19" s="32" t="s">
        <v>136</v>
      </c>
      <c r="C19" s="48" t="s">
        <v>53</v>
      </c>
      <c r="D19" s="48">
        <v>228.607</v>
      </c>
      <c r="E19" s="48"/>
      <c r="F19" s="65"/>
    </row>
    <row r="20" spans="1:8" ht="15" customHeight="1" x14ac:dyDescent="0.25">
      <c r="A20" s="80" t="s">
        <v>148</v>
      </c>
      <c r="B20" s="86" t="s">
        <v>125</v>
      </c>
      <c r="C20" s="82" t="s">
        <v>53</v>
      </c>
      <c r="D20" s="82">
        <v>100.42</v>
      </c>
      <c r="E20" s="82"/>
      <c r="F20" s="83"/>
    </row>
    <row r="21" spans="1:8" ht="22.5" customHeight="1" x14ac:dyDescent="0.25">
      <c r="A21" s="80"/>
      <c r="B21" s="86"/>
      <c r="C21" s="82"/>
      <c r="D21" s="82"/>
      <c r="E21" s="82"/>
      <c r="F21" s="83"/>
    </row>
    <row r="22" spans="1:8" ht="43.5" customHeight="1" x14ac:dyDescent="0.25">
      <c r="A22" s="80"/>
      <c r="B22" s="86"/>
      <c r="C22" s="82"/>
      <c r="D22" s="82"/>
      <c r="E22" s="82"/>
      <c r="F22" s="83"/>
    </row>
    <row r="23" spans="1:8" ht="15.75" x14ac:dyDescent="0.25">
      <c r="A23" s="44"/>
      <c r="B23" s="49" t="s">
        <v>68</v>
      </c>
      <c r="C23" s="50"/>
      <c r="D23" s="50"/>
      <c r="E23" s="50"/>
      <c r="F23" s="66"/>
    </row>
    <row r="24" spans="1:8" ht="20.25" customHeight="1" x14ac:dyDescent="0.25">
      <c r="A24" s="41" t="s">
        <v>149</v>
      </c>
      <c r="B24" s="32" t="s">
        <v>69</v>
      </c>
      <c r="C24" s="48" t="s">
        <v>18</v>
      </c>
      <c r="D24" s="48">
        <v>1</v>
      </c>
      <c r="E24" s="48"/>
      <c r="F24" s="65"/>
    </row>
    <row r="25" spans="1:8" ht="33.75" customHeight="1" x14ac:dyDescent="0.25">
      <c r="A25" s="41" t="s">
        <v>150</v>
      </c>
      <c r="B25" s="32" t="s">
        <v>157</v>
      </c>
      <c r="C25" s="48" t="s">
        <v>18</v>
      </c>
      <c r="D25" s="48">
        <v>4</v>
      </c>
      <c r="E25" s="48"/>
      <c r="F25" s="65"/>
    </row>
    <row r="26" spans="1:8" ht="17.25" customHeight="1" x14ac:dyDescent="0.25">
      <c r="A26" s="41" t="s">
        <v>151</v>
      </c>
      <c r="B26" s="32" t="s">
        <v>137</v>
      </c>
      <c r="C26" s="48" t="s">
        <v>18</v>
      </c>
      <c r="D26" s="48">
        <v>1</v>
      </c>
      <c r="E26" s="48"/>
      <c r="F26" s="65"/>
    </row>
    <row r="27" spans="1:8" ht="25.5" customHeight="1" x14ac:dyDescent="0.25">
      <c r="A27" s="41" t="s">
        <v>152</v>
      </c>
      <c r="B27" s="46" t="s">
        <v>158</v>
      </c>
      <c r="C27" s="48" t="s">
        <v>18</v>
      </c>
      <c r="D27" s="48">
        <v>2</v>
      </c>
      <c r="E27" s="48"/>
      <c r="F27" s="65"/>
    </row>
    <row r="28" spans="1:8" ht="28.5" customHeight="1" x14ac:dyDescent="0.25">
      <c r="A28" s="80" t="s">
        <v>153</v>
      </c>
      <c r="B28" s="81" t="s">
        <v>73</v>
      </c>
      <c r="C28" s="82" t="s">
        <v>18</v>
      </c>
      <c r="D28" s="82">
        <v>1</v>
      </c>
      <c r="E28" s="82"/>
      <c r="F28" s="84"/>
      <c r="H28" s="40"/>
    </row>
    <row r="29" spans="1:8" customFormat="1" ht="14.25" customHeight="1" x14ac:dyDescent="0.25">
      <c r="A29" s="80"/>
      <c r="B29" s="81"/>
      <c r="C29" s="82"/>
      <c r="D29" s="82"/>
      <c r="E29" s="82"/>
      <c r="F29" s="85"/>
      <c r="H29" s="33"/>
    </row>
    <row r="30" spans="1:8" ht="36.75" customHeight="1" x14ac:dyDescent="0.25">
      <c r="A30" s="41" t="s">
        <v>154</v>
      </c>
      <c r="B30" s="32" t="s">
        <v>126</v>
      </c>
      <c r="C30" s="48" t="s">
        <v>18</v>
      </c>
      <c r="D30" s="48">
        <v>2</v>
      </c>
      <c r="E30" s="48"/>
      <c r="F30" s="65"/>
      <c r="G30" s="40"/>
    </row>
    <row r="31" spans="1:8" ht="21.75" customHeight="1" x14ac:dyDescent="0.25">
      <c r="A31" s="41" t="s">
        <v>155</v>
      </c>
      <c r="B31" s="32" t="s">
        <v>75</v>
      </c>
      <c r="C31" s="48" t="s">
        <v>18</v>
      </c>
      <c r="D31" s="48">
        <v>4</v>
      </c>
      <c r="E31" s="48"/>
      <c r="F31" s="65"/>
    </row>
    <row r="32" spans="1:8" ht="30.75" customHeight="1" x14ac:dyDescent="0.25">
      <c r="A32" s="51" t="s">
        <v>156</v>
      </c>
      <c r="B32" s="32" t="s">
        <v>138</v>
      </c>
      <c r="C32" s="48" t="s">
        <v>139</v>
      </c>
      <c r="D32" s="48">
        <v>1</v>
      </c>
      <c r="E32" s="52"/>
      <c r="F32" s="65"/>
    </row>
    <row r="33" spans="1:8" ht="15" customHeight="1" x14ac:dyDescent="0.25">
      <c r="A33" s="53"/>
      <c r="B33" s="54" t="s">
        <v>143</v>
      </c>
      <c r="C33" s="50"/>
      <c r="D33" s="50"/>
      <c r="E33" s="50"/>
      <c r="F33" s="67"/>
    </row>
    <row r="34" spans="1:8" ht="15.75" x14ac:dyDescent="0.25">
      <c r="A34" s="41"/>
      <c r="B34" s="36"/>
      <c r="C34" s="42"/>
      <c r="D34" s="42"/>
      <c r="E34" s="43"/>
      <c r="F34" s="68"/>
      <c r="G34" s="40"/>
      <c r="H34" s="40"/>
    </row>
    <row r="35" spans="1:8" ht="15.75" x14ac:dyDescent="0.25">
      <c r="A35" s="41">
        <v>2</v>
      </c>
      <c r="B35" s="36" t="s">
        <v>115</v>
      </c>
      <c r="C35" s="42"/>
      <c r="D35" s="42"/>
      <c r="E35" s="43"/>
      <c r="F35" s="68"/>
      <c r="G35" s="40"/>
      <c r="H35" s="40"/>
    </row>
    <row r="36" spans="1:8" ht="37.5" customHeight="1" x14ac:dyDescent="0.25">
      <c r="A36" s="58">
        <v>2.1</v>
      </c>
      <c r="B36" s="23" t="s">
        <v>130</v>
      </c>
      <c r="C36" s="37" t="s">
        <v>15</v>
      </c>
      <c r="D36" s="38">
        <v>2300</v>
      </c>
      <c r="E36" s="27"/>
      <c r="F36" s="69"/>
    </row>
    <row r="37" spans="1:8" ht="45.75" customHeight="1" x14ac:dyDescent="0.25">
      <c r="A37" s="58">
        <v>2.2000000000000002</v>
      </c>
      <c r="B37" s="23" t="s">
        <v>131</v>
      </c>
      <c r="C37" s="38" t="s">
        <v>15</v>
      </c>
      <c r="D37" s="38">
        <v>6000</v>
      </c>
      <c r="E37" s="26"/>
      <c r="F37" s="69"/>
    </row>
    <row r="38" spans="1:8" ht="47.25" x14ac:dyDescent="0.25">
      <c r="A38" s="58">
        <v>2.2999999999999998</v>
      </c>
      <c r="B38" s="23" t="s">
        <v>133</v>
      </c>
      <c r="C38" s="38" t="s">
        <v>15</v>
      </c>
      <c r="D38" s="38">
        <v>3000</v>
      </c>
      <c r="E38" s="26"/>
      <c r="F38" s="70"/>
    </row>
    <row r="39" spans="1:8" ht="31.5" x14ac:dyDescent="0.25">
      <c r="A39" s="58">
        <v>2.4</v>
      </c>
      <c r="B39" s="23" t="s">
        <v>132</v>
      </c>
      <c r="C39" s="38" t="s">
        <v>15</v>
      </c>
      <c r="D39" s="38">
        <v>1300</v>
      </c>
      <c r="E39" s="26"/>
      <c r="F39" s="70"/>
    </row>
    <row r="40" spans="1:8" ht="47.25" x14ac:dyDescent="0.25">
      <c r="A40" s="58">
        <v>2.5</v>
      </c>
      <c r="B40" s="22" t="s">
        <v>123</v>
      </c>
      <c r="C40" s="38" t="s">
        <v>15</v>
      </c>
      <c r="D40" s="39">
        <v>10900</v>
      </c>
      <c r="E40" s="26"/>
      <c r="F40" s="70"/>
    </row>
    <row r="41" spans="1:8" ht="31.5" x14ac:dyDescent="0.25">
      <c r="A41" s="58">
        <v>2.6</v>
      </c>
      <c r="B41" s="22" t="s">
        <v>117</v>
      </c>
      <c r="C41" s="38" t="s">
        <v>15</v>
      </c>
      <c r="D41" s="39">
        <v>1200</v>
      </c>
      <c r="E41" s="26"/>
      <c r="F41" s="70"/>
    </row>
    <row r="42" spans="1:8" ht="15.75" x14ac:dyDescent="0.25">
      <c r="A42" s="87" t="s">
        <v>119</v>
      </c>
      <c r="B42" s="88"/>
      <c r="C42" s="38"/>
      <c r="D42" s="39"/>
      <c r="E42" s="26"/>
      <c r="F42" s="70"/>
    </row>
    <row r="43" spans="1:8" ht="31.5" x14ac:dyDescent="0.25">
      <c r="A43" s="59">
        <v>2.7</v>
      </c>
      <c r="B43" s="22" t="s">
        <v>120</v>
      </c>
      <c r="C43" s="38" t="s">
        <v>18</v>
      </c>
      <c r="D43" s="39">
        <v>6</v>
      </c>
      <c r="E43" s="26"/>
      <c r="F43" s="70"/>
    </row>
    <row r="44" spans="1:8" ht="15.75" x14ac:dyDescent="0.25">
      <c r="A44" s="59">
        <v>2.8</v>
      </c>
      <c r="B44" s="22" t="s">
        <v>121</v>
      </c>
      <c r="C44" s="38" t="s">
        <v>18</v>
      </c>
      <c r="D44" s="39">
        <v>3</v>
      </c>
      <c r="E44" s="26"/>
      <c r="F44" s="70"/>
    </row>
    <row r="45" spans="1:8" ht="31.5" x14ac:dyDescent="0.25">
      <c r="A45" s="59">
        <v>2.9</v>
      </c>
      <c r="B45" s="22" t="s">
        <v>122</v>
      </c>
      <c r="C45" s="38" t="s">
        <v>18</v>
      </c>
      <c r="D45" s="39">
        <v>9</v>
      </c>
      <c r="E45" s="26"/>
      <c r="F45" s="70"/>
    </row>
    <row r="46" spans="1:8" ht="15.75" x14ac:dyDescent="0.25">
      <c r="A46" s="58"/>
      <c r="B46" s="17" t="s">
        <v>127</v>
      </c>
      <c r="C46" s="37"/>
      <c r="D46" s="37"/>
      <c r="E46" s="27"/>
      <c r="F46" s="71"/>
    </row>
    <row r="47" spans="1:8" s="25" customFormat="1" ht="20.25" customHeight="1" x14ac:dyDescent="0.25">
      <c r="A47" s="60">
        <v>3</v>
      </c>
      <c r="B47" s="22" t="s">
        <v>124</v>
      </c>
      <c r="C47" s="38"/>
      <c r="D47" s="38"/>
      <c r="E47" s="26"/>
      <c r="F47" s="72"/>
    </row>
    <row r="48" spans="1:8" ht="15.75" thickBot="1" x14ac:dyDescent="0.3">
      <c r="A48" s="61"/>
      <c r="B48" s="62" t="s">
        <v>38</v>
      </c>
      <c r="C48" s="63"/>
      <c r="D48" s="63"/>
      <c r="E48" s="64"/>
      <c r="F48" s="73"/>
    </row>
  </sheetData>
  <mergeCells count="21">
    <mergeCell ref="A42:B42"/>
    <mergeCell ref="A28:A29"/>
    <mergeCell ref="B28:B29"/>
    <mergeCell ref="C28:C29"/>
    <mergeCell ref="D28:D29"/>
    <mergeCell ref="E28:E29"/>
    <mergeCell ref="F28:F29"/>
    <mergeCell ref="A20:A22"/>
    <mergeCell ref="B20:B22"/>
    <mergeCell ref="C20:C22"/>
    <mergeCell ref="D20:D22"/>
    <mergeCell ref="E20:E22"/>
    <mergeCell ref="F20:F22"/>
    <mergeCell ref="A1:F1"/>
    <mergeCell ref="B2:F2"/>
    <mergeCell ref="A17:A18"/>
    <mergeCell ref="B17:B18"/>
    <mergeCell ref="C17:C18"/>
    <mergeCell ref="D17:D18"/>
    <mergeCell ref="E17:E18"/>
    <mergeCell ref="F17:F18"/>
  </mergeCells>
  <pageMargins left="0.7" right="0.7" top="0.75" bottom="0.75" header="0.3" footer="0.3"/>
  <pageSetup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LAKE SOLAI SEC SCH BOQ</vt:lpstr>
      <vt:lpstr>OLDEBES BOQ</vt:lpstr>
      <vt:lpstr>Lolmolok BOQ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kosgei</dc:creator>
  <cp:lastModifiedBy>Supply Chain Manager</cp:lastModifiedBy>
  <cp:lastPrinted>2021-02-18T10:31:28Z</cp:lastPrinted>
  <dcterms:created xsi:type="dcterms:W3CDTF">2020-02-26T11:00:44Z</dcterms:created>
  <dcterms:modified xsi:type="dcterms:W3CDTF">2021-03-16T06:43:50Z</dcterms:modified>
</cp:coreProperties>
</file>